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<sst xmlns="http://schemas.openxmlformats.org/spreadsheetml/2006/main" count="197" uniqueCount="192">
  <si>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</si>
  <si>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</si>
  <si>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</si>
  <si>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</si>
  <si>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</si>
  <si>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</si>
  <si>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</si>
  <si>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</si>
  <si>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</si>
  <si>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</si>
  <si>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</si>
  <si>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</si>
  <si>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</si>
  <si>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</si>
  <si>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</si>
  <si>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</si>
  <si>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</si>
  <si>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</si>
  <si>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</si>
  <si>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</si>
  <si>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</si>
  <si>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</si>
  <si>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</si>
  <si>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</si>
  <si>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</si>
  <si>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</si>
  <si>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</si>
  <si>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</si>
  <si>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</si>
  <si>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</si>
  <si>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</si>
  <si>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</si>
  <si>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</si>
  <si>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</si>
  <si>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</si>
  <si>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</si>
  <si>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</si>
  <si>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</si>
  <si>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</si>
  <si>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</si>
  <si>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</si>
  <si>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</si>
  <si>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</si>
  <si>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</si>
  <si>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</si>
  <si>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</si>
  <si>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</si>
  <si>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</si>
  <si>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</si>
  <si>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</si>
  <si>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</si>
  <si>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</si>
  <si>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</si>
  <si>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</si>
  <si>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</si>
  <si>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</si>
  <si>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</si>
  <si>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</si>
  <si>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</si>
  <si>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</si>
  <si>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</si>
  <si>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</si>
  <si>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</si>
  <si>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</si>
  <si>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</si>
  <si>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</si>
  <si>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</si>
  <si>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</si>
  <si>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</si>
  <si>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</si>
  <si>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</si>
  <si>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</si>
  <si>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</si>
  <si>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</si>
  <si>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</si>
  <si>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</si>
  <si>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</si>
  <si>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</si>
  <si>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</si>
  <si>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</si>
  <si>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</si>
  <si>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</si>
  <si>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</si>
  <si>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</si>
  <si>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</si>
  <si>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</si>
  <si>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</si>
  <si>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</si>
  <si>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</si>
  <si>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</si>
  <si>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</si>
  <si>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</si>
  <si>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</si>
  <si>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</si>
  <si>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</si>
  <si>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</si>
  <si>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</si>
  <si>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</si>
  <si>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</si>
  <si>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</si>
  <si>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</si>
  <si>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</si>
  <si>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</si>
  <si>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</si>
  <si>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</si>
  <si>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</si>
  <si>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</si>
  <si>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</si>
  <si>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</si>
  <si>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</si>
  <si>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</si>
  <si>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</si>
  <si>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</si>
  <si>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</si>
  <si>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</si>
  <si>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</si>
  <si>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</si>
  <si>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</si>
  <si>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</si>
  <si>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</si>
  <si>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</si>
  <si>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</si>
  <si>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</si>
  <si>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</si>
  <si>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</si>
  <si>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</si>
  <si>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</si>
  <si>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</si>
  <si>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</si>
  <si>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</si>
  <si>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</si>
  <si>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</si>
  <si>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</si>
  <si>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</si>
  <si>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</si>
  <si>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</si>
  <si>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</si>
  <si>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</si>
  <si>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</si>
  <si>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</si>
  <si>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</si>
  <si>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</si>
  <si>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</si>
  <si>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</si>
  <si>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</si>
  <si>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</si>
  <si>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</si>
  <si>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</si>
  <si>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</si>
  <si>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</si>
  <si>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</si>
  <si>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</si>
  <si>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</si>
  <si>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</si>
  <si>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</si>
  <si>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</si>
  <si>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</si>
  <si>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</si>
  <si>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</si>
  <si>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</si>
  <si>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</si>
  <si>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</si>
  <si>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</si>
  <si>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</si>
  <si>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</si>
  <si>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</si>
  <si>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</si>
  <si>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</si>
  <si>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</si>
  <si>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</si>
  <si>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</si>
  <si>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</si>
  <si>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</si>
  <si>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</si>
  <si>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</si>
  <si>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</si>
  <si>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</si>
  <si>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</si>
  <si>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</si>
  <si>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</si>
  <si>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</si>
  <si>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</si>
  <si>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</si>
  <si>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</si>
  <si>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</si>
  <si>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</si>
  <si>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</si>
  <si>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</si>
  <si>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</si>
  <si>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</si>
  <si>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</si>
  <si>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06.08.2019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</si>
</sst>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93">
      <selection activeCell="AE100" sqref="AE100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6"/>
      <c r="AE1" s="196"/>
      <c r="AF1" s="196"/>
      <c r="AG1" s="196"/>
    </row>
    <row r="2" ht="17.25" hidden="1">
      <c r="B2" s="7"/>
    </row>
    <row r="3" spans="1:33" ht="33" customHeight="1">
      <c r="A3" s="197" t="s">
        <v>42</v>
      </c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</row>
    <row r="4" spans="2:32" ht="15.75" customHeight="1">
      <c r="B4" s="7"/>
      <c r="AF4" s="117" t="s">
        <v>169</v>
      </c>
    </row>
    <row r="5" spans="1:33" ht="18.75" customHeight="1">
      <c r="A5" s="199" t="s">
        <v>34</v>
      </c>
      <c r="B5" s="201" t="s">
        <v>35</v>
      </c>
      <c r="AB5" s="203" t="s">
        <v>168</v>
      </c>
      <c r="AC5" s="203" t="s">
        <v>80</v>
      </c>
      <c r="AD5" s="205" t="s">
        <v>51</v>
      </c>
      <c r="AE5" s="61" t="s">
        <v>53</v>
      </c>
      <c r="AF5" s="207" t="s">
        <v>191</v>
      </c>
      <c r="AG5" s="205" t="s">
        <v>167</v>
      </c>
    </row>
    <row r="6" spans="1:33" ht="22.5" customHeight="1" thickBot="1">
      <c r="A6" s="200"/>
      <c r="B6" s="20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4"/>
      <c r="AC6" s="204"/>
      <c r="AD6" s="206"/>
      <c r="AE6" s="60" t="s">
        <v>52</v>
      </c>
      <c r="AF6" s="208"/>
      <c r="AG6" s="206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90" t="s">
        <v>170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2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2775459.06</v>
      </c>
      <c r="AG10" s="136">
        <f>AF10/AB10*100</f>
        <v>15.012554074504248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</f>
        <v>487743.9199999999</v>
      </c>
      <c r="AG11" s="119">
        <f>AF11/AB11*100</f>
        <v>4.8774391999999995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0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70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70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70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70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70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0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70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70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0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70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70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46978667.089999996</v>
      </c>
      <c r="AG51" s="118">
        <f t="shared" si="2"/>
        <v>55.629766128404455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11338811.259999998</v>
      </c>
      <c r="AG52" s="121">
        <f t="shared" si="2"/>
        <v>53.51955967381552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</f>
        <v>2591145</v>
      </c>
      <c r="AG53" s="156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6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</f>
        <v>456646.69</v>
      </c>
      <c r="AG55" s="156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</f>
        <v>716404.25</v>
      </c>
      <c r="AG56" s="156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6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1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</f>
        <v>1987825.51</v>
      </c>
      <c r="AG59" s="156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6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</f>
        <v>470600</v>
      </c>
      <c r="AG61" s="156">
        <f t="shared" si="2"/>
        <v>49.536842105263155</v>
      </c>
    </row>
    <row r="62" spans="1:33" ht="13.5">
      <c r="A62" s="11"/>
      <c r="B62" s="184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</f>
        <v>210000</v>
      </c>
      <c r="AG62" s="156">
        <f t="shared" si="2"/>
        <v>52.5</v>
      </c>
    </row>
    <row r="63" spans="1:37" ht="57" customHeight="1">
      <c r="A63" s="11"/>
      <c r="B63" s="184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6">
        <f t="shared" si="2"/>
        <v>81.57166086731304</v>
      </c>
      <c r="AI63" s="186"/>
      <c r="AJ63" s="186"/>
      <c r="AK63" s="186"/>
    </row>
    <row r="64" spans="1:33" ht="13.5">
      <c r="A64" s="11"/>
      <c r="B64" s="185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6">
        <f t="shared" si="2"/>
        <v>0</v>
      </c>
    </row>
    <row r="65" spans="1:33" ht="25.5">
      <c r="A65" s="11"/>
      <c r="B65" s="185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6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6">
        <f t="shared" si="2"/>
        <v>60.31424184540377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6">
        <f t="shared" si="2"/>
        <v>59.26158940397352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0">
        <f>35254.8+35009.29</f>
        <v>70264.09</v>
      </c>
      <c r="AG69" s="156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2714133.8299999996</v>
      </c>
      <c r="AG70" s="121">
        <f t="shared" si="2"/>
        <v>54.59709032375643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</f>
        <v>1484708.5099999998</v>
      </c>
      <c r="AG71" s="156">
        <f t="shared" si="2"/>
        <v>48.77107291146558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6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</f>
        <v>677121.32</v>
      </c>
      <c r="AG73" s="156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6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1">
        <f>34298.08+7674.14</f>
        <v>41972.22</v>
      </c>
      <c r="AG75" s="156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</f>
        <v>5561.78</v>
      </c>
      <c r="AG76" s="156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13472372.360000001</v>
      </c>
      <c r="AG77" s="121">
        <f t="shared" si="9"/>
        <v>55.1551230168429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6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6">
        <f t="shared" si="9"/>
        <v>99.70927374301675</v>
      </c>
    </row>
    <row r="80" spans="1:33" ht="27.75" customHeight="1">
      <c r="A80" s="11"/>
      <c r="B80" s="22" t="s">
        <v>60</v>
      </c>
      <c r="AB80" s="160">
        <f>AC80+AD80</f>
        <v>20000000</v>
      </c>
      <c r="AC80" s="77">
        <v>20000000</v>
      </c>
      <c r="AD80" s="161"/>
      <c r="AE80" s="77"/>
      <c r="AF80" s="188">
        <f>2564498.56+788337.15+1768939.39+804063.36+592442.11+804063.36+804063.36+804063.36+1650061.44+1100040.96</f>
        <v>11680573.05</v>
      </c>
      <c r="AG80" s="162">
        <f>AF80/AB80*100</f>
        <v>58.402865250000005</v>
      </c>
    </row>
    <row r="81" spans="1:33" ht="51.75">
      <c r="A81" s="11"/>
      <c r="B81" s="159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6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3">
        <f t="shared" si="0"/>
        <v>994592.46</v>
      </c>
      <c r="AC82" s="163">
        <f>SUM(AC83:AC84)</f>
        <v>994592.46</v>
      </c>
      <c r="AD82" s="164"/>
      <c r="AE82" s="163"/>
      <c r="AF82" s="165">
        <f>AF83+AF84</f>
        <v>765536.5</v>
      </c>
      <c r="AG82" s="166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</f>
        <v>330426.6</v>
      </c>
      <c r="AG83" s="156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6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9447438.1</v>
      </c>
      <c r="AG85" s="121">
        <f t="shared" si="9"/>
        <v>57.209711621911964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9">
        <f>6806669.74+69763.78+7408.62+85567.68+110059.99+350220.29+195200+52702.5+7248+426974.49+195200+116944.09+59272.36</f>
        <v>8483231.540000001</v>
      </c>
      <c r="AG86" s="156">
        <f t="shared" si="9"/>
        <v>56.99187386653099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9">
        <f>145332+51839.42+77926.65+65541.63+5958.33+61072.69+5595.78+29990.1+31120+19345.66+1273.54+112500+4692.72</f>
        <v>612188.5199999999</v>
      </c>
      <c r="AG87" s="156">
        <f t="shared" si="9"/>
        <v>68.11843095320378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6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6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6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1256236.3100000003</v>
      </c>
      <c r="AG92" s="156">
        <f t="shared" si="9"/>
        <v>56.84252604830073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</f>
        <v>1240805.9600000002</v>
      </c>
      <c r="AG93" s="156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6">
        <f t="shared" si="9"/>
        <v>15.430349999999999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6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6">
        <f t="shared" si="9"/>
        <v>25.707606624651913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7">
        <f>622.33+331.71</f>
        <v>954.04</v>
      </c>
      <c r="AG100" s="156">
        <f t="shared" si="9"/>
        <v>38.5626515763945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7">
        <f>72.48+36.24</f>
        <v>108.72</v>
      </c>
      <c r="AG101" s="156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5">
        <f>AF106</f>
        <v>342299.95</v>
      </c>
      <c r="AG105" s="121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37"/>
      <c r="AG108" s="119">
        <f t="shared" si="9"/>
        <v>0</v>
      </c>
    </row>
    <row r="109" spans="1:33" ht="25.5">
      <c r="A109" s="167" t="s">
        <v>175</v>
      </c>
      <c r="B109" s="172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8">
        <v>3500000</v>
      </c>
      <c r="AD109" s="109"/>
      <c r="AE109" s="109"/>
      <c r="AF109" s="147"/>
      <c r="AG109" s="121">
        <f t="shared" si="9"/>
        <v>0</v>
      </c>
    </row>
    <row r="110" spans="1:33" ht="135">
      <c r="A110" s="175" t="s">
        <v>184</v>
      </c>
      <c r="B110" s="176" t="s">
        <v>188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80">
        <f>AB111+AB112</f>
        <v>3572000</v>
      </c>
      <c r="AC110" s="180">
        <f>AC111+AC112</f>
        <v>3572000</v>
      </c>
      <c r="AD110" s="181"/>
      <c r="AE110" s="181"/>
      <c r="AF110" s="183">
        <f>AF111+AF112</f>
        <v>3450310.7</v>
      </c>
      <c r="AG110" s="118">
        <f t="shared" si="9"/>
        <v>96.59324468085106</v>
      </c>
    </row>
    <row r="111" spans="1:33" ht="64.5">
      <c r="A111" s="127" t="s">
        <v>131</v>
      </c>
      <c r="B111" s="179" t="s">
        <v>189</v>
      </c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4">
        <f>AC111</f>
        <v>2000000</v>
      </c>
      <c r="AC111" s="57">
        <v>2000000</v>
      </c>
      <c r="AD111" s="57"/>
      <c r="AE111" s="57"/>
      <c r="AF111" s="182">
        <f>325955+346726+306813+303945+272655+397627</f>
        <v>1953721</v>
      </c>
      <c r="AG111" s="119">
        <f t="shared" si="9"/>
        <v>97.68605000000001</v>
      </c>
    </row>
    <row r="112" spans="1:33" ht="64.5">
      <c r="A112" s="127" t="s">
        <v>185</v>
      </c>
      <c r="B112" s="179" t="s">
        <v>190</v>
      </c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4">
        <f>AC112</f>
        <v>1572000</v>
      </c>
      <c r="AC112" s="57">
        <v>1572000</v>
      </c>
      <c r="AD112" s="57"/>
      <c r="AE112" s="57"/>
      <c r="AF112" s="182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8" t="s">
        <v>74</v>
      </c>
      <c r="C113" s="169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9">
        <f>AC114</f>
        <v>16829251.08</v>
      </c>
      <c r="AD113" s="158"/>
      <c r="AE113" s="69"/>
      <c r="AF113" s="157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63905289.84</v>
      </c>
      <c r="AG117" s="154">
        <f t="shared" si="9"/>
        <v>40.32439259232616</v>
      </c>
    </row>
    <row r="118" spans="1:33" ht="15.75" customHeight="1">
      <c r="A118" s="193" t="s">
        <v>171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5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63905289.84</v>
      </c>
      <c r="AG121" s="118">
        <f>AF121/AB121*100</f>
        <v>40.248202452781925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2019-08-01T11:08:02Z</cp:lastPrinted>
  <dcterms:created xsi:type="dcterms:W3CDTF">2014-01-17T10:52:16Z</dcterms:created>
  <dcterms:modified xsi:type="dcterms:W3CDTF">2019-08-06T07:03:37Z</dcterms:modified>
  <cp:category/>
  <cp:version/>
  <cp:contentType/>
  <cp:contentStatus/>
</cp:coreProperties>
</file>